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TS003\stolbj$\My Documents\"/>
    </mc:Choice>
  </mc:AlternateContent>
  <xr:revisionPtr revIDLastSave="0" documentId="13_ncr:1_{D3041F52-A012-4FC1-8F5E-916AC18A0B5A}" xr6:coauthVersionLast="47" xr6:coauthVersionMax="47" xr10:uidLastSave="{00000000-0000-0000-0000-000000000000}"/>
  <workbookProtection workbookAlgorithmName="SHA-512" workbookHashValue="faIrMC26uaO4SVTPFB7PBhFO2A7YCatravPaWjG6BjUpghRMBk2yHVJEVONHyaS4jMVY3PpKMiIGJIY5p59Pgg==" workbookSaltValue="QajdvLGlH8Tyawzd27ZBaQ==" workbookSpinCount="100000" lockStructure="1"/>
  <bookViews>
    <workbookView xWindow="-28920" yWindow="-1530" windowWidth="29040" windowHeight="15720" xr2:uid="{3FCDEFFF-6976-4985-A35D-4BFE15CFF304}"/>
  </bookViews>
  <sheets>
    <sheet name="Statistical Anomoly" sheetId="1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7" i="11" l="1"/>
  <c r="G37" i="11" s="1"/>
  <c r="F36" i="11"/>
  <c r="G36" i="11" s="1"/>
  <c r="F35" i="11"/>
  <c r="G35" i="11" s="1"/>
  <c r="F34" i="11"/>
  <c r="G34" i="11" s="1"/>
  <c r="F33" i="11"/>
  <c r="G33" i="11" s="1"/>
  <c r="F32" i="11"/>
  <c r="G32" i="11" s="1"/>
  <c r="F31" i="11"/>
  <c r="F30" i="11"/>
  <c r="F29" i="11"/>
  <c r="G29" i="11" s="1"/>
  <c r="F28" i="11"/>
  <c r="G28" i="11" s="1"/>
  <c r="G31" i="11"/>
  <c r="E40" i="11"/>
  <c r="I37" i="11"/>
  <c r="K37" i="11" s="1"/>
  <c r="I36" i="11"/>
  <c r="K36" i="11" s="1"/>
  <c r="I35" i="11"/>
  <c r="K35" i="11" s="1"/>
  <c r="I34" i="11"/>
  <c r="K34" i="11" s="1"/>
  <c r="I33" i="11"/>
  <c r="K33" i="11" s="1"/>
  <c r="I32" i="11"/>
  <c r="K32" i="11" s="1"/>
  <c r="I31" i="11"/>
  <c r="K31" i="11" s="1"/>
  <c r="I30" i="11"/>
  <c r="K30" i="11" s="1"/>
  <c r="G30" i="11"/>
  <c r="I29" i="11"/>
  <c r="K29" i="11" s="1"/>
  <c r="I28" i="11"/>
  <c r="G8" i="11"/>
  <c r="I8" i="11"/>
  <c r="K8" i="11" s="1"/>
  <c r="G9" i="11"/>
  <c r="I9" i="11"/>
  <c r="K9" i="11" s="1"/>
  <c r="G10" i="11"/>
  <c r="I10" i="11"/>
  <c r="K10" i="11" s="1"/>
  <c r="G11" i="11"/>
  <c r="I11" i="11"/>
  <c r="K11" i="11" s="1"/>
  <c r="G12" i="11"/>
  <c r="I12" i="11"/>
  <c r="K12" i="11" s="1"/>
  <c r="G13" i="11"/>
  <c r="I13" i="11"/>
  <c r="K13" i="11" s="1"/>
  <c r="G14" i="11"/>
  <c r="I14" i="11"/>
  <c r="K14" i="11" s="1"/>
  <c r="G15" i="11"/>
  <c r="I15" i="11"/>
  <c r="K15" i="11" s="1"/>
  <c r="G16" i="11"/>
  <c r="I16" i="11"/>
  <c r="K16" i="11" s="1"/>
  <c r="G17" i="11"/>
  <c r="I17" i="11"/>
  <c r="K17" i="11" s="1"/>
  <c r="E20" i="11"/>
  <c r="E61" i="11"/>
  <c r="I58" i="11"/>
  <c r="K58" i="11" s="1"/>
  <c r="G58" i="11"/>
  <c r="I57" i="11"/>
  <c r="K57" i="11" s="1"/>
  <c r="G57" i="11"/>
  <c r="I56" i="11"/>
  <c r="K56" i="11" s="1"/>
  <c r="G56" i="11"/>
  <c r="I55" i="11"/>
  <c r="K55" i="11" s="1"/>
  <c r="G55" i="11"/>
  <c r="I54" i="11"/>
  <c r="K54" i="11" s="1"/>
  <c r="G54" i="11"/>
  <c r="I53" i="11"/>
  <c r="K53" i="11" s="1"/>
  <c r="G53" i="11"/>
  <c r="I52" i="11"/>
  <c r="K52" i="11" s="1"/>
  <c r="G52" i="11"/>
  <c r="I51" i="11"/>
  <c r="K51" i="11" s="1"/>
  <c r="G51" i="11"/>
  <c r="I50" i="11"/>
  <c r="K50" i="11" s="1"/>
  <c r="G50" i="11"/>
  <c r="I49" i="11"/>
  <c r="K49" i="11" s="1"/>
  <c r="G49" i="11"/>
  <c r="I20" i="11" l="1"/>
  <c r="K20" i="11" s="1"/>
  <c r="I40" i="11"/>
  <c r="G20" i="11"/>
  <c r="K22" i="11" s="1"/>
  <c r="G40" i="11"/>
  <c r="K28" i="11"/>
  <c r="G61" i="11"/>
  <c r="I61" i="11"/>
  <c r="K61" i="11" s="1"/>
  <c r="K40" i="11" l="1"/>
  <c r="K42" i="11" s="1"/>
  <c r="K63" i="11"/>
</calcChain>
</file>

<file path=xl/sharedStrings.xml><?xml version="1.0" encoding="utf-8"?>
<sst xmlns="http://schemas.openxmlformats.org/spreadsheetml/2006/main" count="42" uniqueCount="19">
  <si>
    <t>Total</t>
  </si>
  <si>
    <t>10 equal sized bands of Prior Academic Attainment</t>
  </si>
  <si>
    <t>% of attainment band who enter HE</t>
  </si>
  <si>
    <t>% of attainment band who don't enter HE</t>
  </si>
  <si>
    <t>Highest  - 1</t>
  </si>
  <si>
    <t>Lowest - 10</t>
  </si>
  <si>
    <t>`</t>
  </si>
  <si>
    <t>Mean average Graduate Pay for Band</t>
  </si>
  <si>
    <t>Mean average Non-Graduate Pay for Band</t>
  </si>
  <si>
    <t>around the mean</t>
  </si>
  <si>
    <t>Weighted Amount for calculating overall Mean</t>
  </si>
  <si>
    <t>N.B. The above tables illustrates the anomoly working with Mean average. There will be a similar</t>
  </si>
  <si>
    <t>down to same pay as prior academic attainment falls</t>
  </si>
  <si>
    <t>Hypothetical Tables Illustrating Statistical Anomoly - based on 50% HE attendance</t>
  </si>
  <si>
    <t>Scenario C - Non-grad pay lower than Grad pay for higher prior academic attainment and converges</t>
  </si>
  <si>
    <t xml:space="preserve">Scenario B - Grad Pay 10% less than Non-grad pay for all bands of equal prior academic attainment </t>
  </si>
  <si>
    <t>Overall Ave Grad Premium</t>
  </si>
  <si>
    <t xml:space="preserve">Scenario A - Grad Pay &amp; Non-grad pay the same for all  bands of equal prior academic attainment </t>
  </si>
  <si>
    <t>anomaly for the Median average, but it will be less marked dependent on the spread of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</si>
</sst>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164" fontId="0" fillId="0" borderId="0" xfId="0" applyNumberFormat="1"/>
    <xf numFmtId="0" fontId="1" fillId="0" borderId="0" xfId="0" applyFont="1"/>
    <xf numFmtId="0" fontId="0" fillId="0" borderId="2" xfId="0" applyBorder="1"/>
    <xf numFmtId="0" fontId="0" fillId="0" borderId="0" xfId="0" applyAlignment="1">
      <alignment horizontal="right"/>
    </xf>
    <xf numFmtId="9" fontId="0" fillId="0" borderId="0" xfId="0" applyNumberFormat="1"/>
    <xf numFmtId="9" fontId="0" fillId="0" borderId="2" xfId="0" applyNumberFormat="1" applyBorder="1"/>
    <xf numFmtId="0" fontId="0" fillId="0" borderId="0" xfId="0" applyAlignment="1">
      <alignment horizontal="right" wrapText="1"/>
    </xf>
    <xf numFmtId="164" fontId="1" fillId="0" borderId="1" xfId="0" applyNumberFormat="1" applyFont="1" applyBorder="1"/>
    <xf numFmtId="164" fontId="1" fillId="0" borderId="0" xfId="0" applyNumberFormat="1" applyFont="1"/>
    <xf numFmtId="0" fontId="0" fillId="0" borderId="2" xfId="0" applyBorder="1" applyAlignment="1">
      <alignment horizontal="right" wrapText="1"/>
    </xf>
    <xf numFmtId="0" fontId="0" fillId="0" borderId="3" xfId="0" applyBorder="1"/>
    <xf numFmtId="0" fontId="0" fillId="0" borderId="4" xfId="0" applyBorder="1"/>
    <xf numFmtId="0" fontId="0" fillId="0" borderId="3" xfId="0" applyBorder="1" applyAlignment="1">
      <alignment horizontal="right" wrapText="1"/>
    </xf>
    <xf numFmtId="0" fontId="0" fillId="0" borderId="4" xfId="0" applyBorder="1" applyAlignment="1">
      <alignment horizontal="right"/>
    </xf>
    <xf numFmtId="164" fontId="0" fillId="0" borderId="3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117950</xdr:colOff>
      <xdr:row>4</xdr:row>
      <xdr:rowOff>33195</xdr:rowOff>
    </xdr:from>
    <xdr:to>
      <xdr:col>13</xdr:col>
      <xdr:colOff>99641</xdr:colOff>
      <xdr:row>11</xdr:row>
      <xdr:rowOff>146920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0607A61-6135-2B1C-EDC2-2C5673E5FCF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alphaModFix amt="2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255" t="40873" r="27733" b="40148"/>
        <a:stretch>
          <a:fillRect/>
        </a:stretch>
      </xdr:blipFill>
      <xdr:spPr>
        <a:xfrm rot="21031359">
          <a:off x="117950" y="690420"/>
          <a:ext cx="8563716" cy="2142550"/>
        </a:xfrm>
        <a:prstGeom prst="rect">
          <a:avLst/>
        </a:prstGeom>
      </xdr:spPr>
    </xdr:pic>
    <xdr:clientData/>
  </xdr:twoCellAnchor>
  <xdr:twoCellAnchor editAs="oneCell">
    <xdr:from>
      <xdr:col>0</xdr:col>
      <xdr:colOff>115190</xdr:colOff>
      <xdr:row>13</xdr:row>
      <xdr:rowOff>5715</xdr:rowOff>
    </xdr:from>
    <xdr:to>
      <xdr:col>13</xdr:col>
      <xdr:colOff>89261</xdr:colOff>
      <xdr:row>24</xdr:row>
      <xdr:rowOff>163255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1FDEA83F-D861-486F-97BD-276F576123E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alphaModFix amt="2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255" t="40873" r="27733" b="40148"/>
        <a:stretch>
          <a:fillRect/>
        </a:stretch>
      </xdr:blipFill>
      <xdr:spPr>
        <a:xfrm rot="538502">
          <a:off x="115190" y="3053715"/>
          <a:ext cx="8556096" cy="2148265"/>
        </a:xfrm>
        <a:prstGeom prst="rect">
          <a:avLst/>
        </a:prstGeom>
      </xdr:spPr>
    </xdr:pic>
    <xdr:clientData/>
  </xdr:twoCellAnchor>
  <xdr:twoCellAnchor editAs="oneCell">
    <xdr:from>
      <xdr:col>0</xdr:col>
      <xdr:colOff>93597</xdr:colOff>
      <xdr:row>25</xdr:row>
      <xdr:rowOff>72391</xdr:rowOff>
    </xdr:from>
    <xdr:to>
      <xdr:col>13</xdr:col>
      <xdr:colOff>75288</xdr:colOff>
      <xdr:row>32</xdr:row>
      <xdr:rowOff>136586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2AEFF5E0-5A92-4223-9E56-E1DDB95F166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alphaModFix amt="2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255" t="40873" r="27733" b="40148"/>
        <a:stretch>
          <a:fillRect/>
        </a:stretch>
      </xdr:blipFill>
      <xdr:spPr>
        <a:xfrm rot="21216509">
          <a:off x="93597" y="5320666"/>
          <a:ext cx="8563716" cy="2159695"/>
        </a:xfrm>
        <a:prstGeom prst="rect">
          <a:avLst/>
        </a:prstGeom>
      </xdr:spPr>
    </xdr:pic>
    <xdr:clientData/>
  </xdr:twoCellAnchor>
  <xdr:twoCellAnchor editAs="oneCell">
    <xdr:from>
      <xdr:col>0</xdr:col>
      <xdr:colOff>114894</xdr:colOff>
      <xdr:row>32</xdr:row>
      <xdr:rowOff>133350</xdr:rowOff>
    </xdr:from>
    <xdr:to>
      <xdr:col>13</xdr:col>
      <xdr:colOff>88965</xdr:colOff>
      <xdr:row>43</xdr:row>
      <xdr:rowOff>68005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DABA30B7-E4C3-45C1-937C-847E46802A1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alphaModFix amt="2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255" t="40873" r="27733" b="40148"/>
        <a:stretch>
          <a:fillRect/>
        </a:stretch>
      </xdr:blipFill>
      <xdr:spPr>
        <a:xfrm rot="538502">
          <a:off x="114894" y="7477125"/>
          <a:ext cx="8556096" cy="2144455"/>
        </a:xfrm>
        <a:prstGeom prst="rect">
          <a:avLst/>
        </a:prstGeom>
      </xdr:spPr>
    </xdr:pic>
    <xdr:clientData/>
  </xdr:twoCellAnchor>
  <xdr:twoCellAnchor editAs="oneCell">
    <xdr:from>
      <xdr:col>0</xdr:col>
      <xdr:colOff>69994</xdr:colOff>
      <xdr:row>42</xdr:row>
      <xdr:rowOff>66676</xdr:rowOff>
    </xdr:from>
    <xdr:to>
      <xdr:col>13</xdr:col>
      <xdr:colOff>51685</xdr:colOff>
      <xdr:row>49</xdr:row>
      <xdr:rowOff>96581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3F337B4D-6AB9-4556-9C5E-DEFF7783F0F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alphaModFix amt="2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255" t="40873" r="27733" b="40148"/>
        <a:stretch>
          <a:fillRect/>
        </a:stretch>
      </xdr:blipFill>
      <xdr:spPr>
        <a:xfrm rot="21336057">
          <a:off x="69994" y="9410701"/>
          <a:ext cx="8563716" cy="2153980"/>
        </a:xfrm>
        <a:prstGeom prst="rect">
          <a:avLst/>
        </a:prstGeom>
      </xdr:spPr>
    </xdr:pic>
    <xdr:clientData/>
  </xdr:twoCellAnchor>
  <xdr:twoCellAnchor editAs="oneCell">
    <xdr:from>
      <xdr:col>0</xdr:col>
      <xdr:colOff>114893</xdr:colOff>
      <xdr:row>48</xdr:row>
      <xdr:rowOff>152401</xdr:rowOff>
    </xdr:from>
    <xdr:to>
      <xdr:col>13</xdr:col>
      <xdr:colOff>88964</xdr:colOff>
      <xdr:row>60</xdr:row>
      <xdr:rowOff>125156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6F3C7808-947D-48EF-8076-14761BF70C9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alphaModFix amt="2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255" t="40873" r="27733" b="40148"/>
        <a:stretch>
          <a:fillRect/>
        </a:stretch>
      </xdr:blipFill>
      <xdr:spPr>
        <a:xfrm rot="538502">
          <a:off x="114893" y="11439526"/>
          <a:ext cx="8556096" cy="21444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B60AC0-7092-47C1-94C3-F7AD1034A049}">
  <dimension ref="B2:K67"/>
  <sheetViews>
    <sheetView tabSelected="1" workbookViewId="0">
      <selection activeCell="G64" sqref="G64"/>
    </sheetView>
  </sheetViews>
  <sheetFormatPr defaultRowHeight="14.4" x14ac:dyDescent="0.3"/>
  <cols>
    <col min="3" max="3" width="16.6640625" customWidth="1"/>
    <col min="4" max="4" width="2.109375" customWidth="1"/>
    <col min="5" max="5" width="11.44140625" customWidth="1"/>
    <col min="6" max="7" width="11.33203125" customWidth="1"/>
    <col min="8" max="8" width="1.6640625" customWidth="1"/>
    <col min="9" max="9" width="11.88671875" customWidth="1"/>
    <col min="10" max="10" width="11" customWidth="1"/>
    <col min="11" max="11" width="12.109375" customWidth="1"/>
  </cols>
  <sheetData>
    <row r="2" spans="2:11" x14ac:dyDescent="0.3">
      <c r="C2" s="2" t="s">
        <v>13</v>
      </c>
      <c r="D2" s="2"/>
    </row>
    <row r="3" spans="2:11" ht="9.15" customHeight="1" x14ac:dyDescent="0.3">
      <c r="C3" s="2"/>
      <c r="D3" s="2"/>
    </row>
    <row r="4" spans="2:11" x14ac:dyDescent="0.3">
      <c r="C4" s="2" t="s">
        <v>17</v>
      </c>
    </row>
    <row r="5" spans="2:11" ht="6.75" customHeight="1" x14ac:dyDescent="0.3"/>
    <row r="6" spans="2:11" ht="90" customHeight="1" x14ac:dyDescent="0.3">
      <c r="C6" s="7" t="s">
        <v>1</v>
      </c>
      <c r="D6" s="7"/>
      <c r="E6" s="10" t="s">
        <v>2</v>
      </c>
      <c r="F6" s="7" t="s">
        <v>7</v>
      </c>
      <c r="G6" s="7" t="s">
        <v>10</v>
      </c>
      <c r="H6" s="7"/>
      <c r="I6" s="10" t="s">
        <v>3</v>
      </c>
      <c r="J6" s="7" t="s">
        <v>8</v>
      </c>
      <c r="K6" s="7" t="s">
        <v>10</v>
      </c>
    </row>
    <row r="7" spans="2:11" ht="6" customHeight="1" x14ac:dyDescent="0.3">
      <c r="C7" s="11"/>
      <c r="D7" s="11"/>
      <c r="E7" s="12"/>
      <c r="F7" s="13"/>
      <c r="G7" s="13"/>
      <c r="H7" s="13"/>
      <c r="I7" s="14"/>
      <c r="J7" s="13"/>
      <c r="K7" s="13"/>
    </row>
    <row r="8" spans="2:11" x14ac:dyDescent="0.3">
      <c r="C8" s="4" t="s">
        <v>4</v>
      </c>
      <c r="D8" s="4"/>
      <c r="E8" s="6">
        <v>0.97</v>
      </c>
      <c r="F8" s="1">
        <v>60</v>
      </c>
      <c r="G8" s="1">
        <f>+E8*F8</f>
        <v>58.199999999999996</v>
      </c>
      <c r="H8" s="1"/>
      <c r="I8" s="6">
        <f>(1-E8)</f>
        <v>3.0000000000000027E-2</v>
      </c>
      <c r="J8" s="1">
        <v>60</v>
      </c>
      <c r="K8" s="1">
        <f>+I8*J8</f>
        <v>1.8000000000000016</v>
      </c>
    </row>
    <row r="9" spans="2:11" x14ac:dyDescent="0.3">
      <c r="B9" s="5"/>
      <c r="C9">
        <v>2</v>
      </c>
      <c r="E9" s="6">
        <v>0.92</v>
      </c>
      <c r="F9" s="1">
        <v>45</v>
      </c>
      <c r="G9" s="1">
        <f t="shared" ref="G9:G17" si="0">+E9*F9</f>
        <v>41.4</v>
      </c>
      <c r="H9" s="1"/>
      <c r="I9" s="6">
        <f t="shared" ref="I9:I17" si="1">(1-E9)</f>
        <v>7.999999999999996E-2</v>
      </c>
      <c r="J9" s="1">
        <v>45</v>
      </c>
      <c r="K9" s="1">
        <f t="shared" ref="K9:K17" si="2">+I9*J9</f>
        <v>3.5999999999999983</v>
      </c>
    </row>
    <row r="10" spans="2:11" x14ac:dyDescent="0.3">
      <c r="B10" s="5"/>
      <c r="C10">
        <v>3</v>
      </c>
      <c r="E10" s="6">
        <v>0.85</v>
      </c>
      <c r="F10" s="1">
        <v>37</v>
      </c>
      <c r="G10" s="1">
        <f t="shared" si="0"/>
        <v>31.45</v>
      </c>
      <c r="H10" s="1"/>
      <c r="I10" s="6">
        <f t="shared" si="1"/>
        <v>0.15000000000000002</v>
      </c>
      <c r="J10" s="1">
        <v>37</v>
      </c>
      <c r="K10" s="1">
        <f t="shared" si="2"/>
        <v>5.5500000000000007</v>
      </c>
    </row>
    <row r="11" spans="2:11" x14ac:dyDescent="0.3">
      <c r="C11">
        <v>4</v>
      </c>
      <c r="E11" s="6">
        <v>0.8</v>
      </c>
      <c r="F11" s="1">
        <v>33</v>
      </c>
      <c r="G11" s="1">
        <f t="shared" si="0"/>
        <v>26.400000000000002</v>
      </c>
      <c r="H11" s="1"/>
      <c r="I11" s="6">
        <f t="shared" si="1"/>
        <v>0.19999999999999996</v>
      </c>
      <c r="J11" s="1">
        <v>33</v>
      </c>
      <c r="K11" s="1">
        <f t="shared" si="2"/>
        <v>6.5999999999999988</v>
      </c>
    </row>
    <row r="12" spans="2:11" x14ac:dyDescent="0.3">
      <c r="B12" s="5"/>
      <c r="C12">
        <v>5</v>
      </c>
      <c r="E12" s="6">
        <v>0.75</v>
      </c>
      <c r="F12" s="1">
        <v>31</v>
      </c>
      <c r="G12" s="1">
        <f t="shared" si="0"/>
        <v>23.25</v>
      </c>
      <c r="H12" s="1"/>
      <c r="I12" s="6">
        <f t="shared" si="1"/>
        <v>0.25</v>
      </c>
      <c r="J12" s="1">
        <v>31</v>
      </c>
      <c r="K12" s="1">
        <f t="shared" si="2"/>
        <v>7.75</v>
      </c>
    </row>
    <row r="13" spans="2:11" x14ac:dyDescent="0.3">
      <c r="C13">
        <v>6</v>
      </c>
      <c r="E13" s="6">
        <v>0.45</v>
      </c>
      <c r="F13" s="1">
        <v>30</v>
      </c>
      <c r="G13" s="1">
        <f t="shared" si="0"/>
        <v>13.5</v>
      </c>
      <c r="H13" s="1"/>
      <c r="I13" s="6">
        <f t="shared" si="1"/>
        <v>0.55000000000000004</v>
      </c>
      <c r="J13" s="1">
        <v>30</v>
      </c>
      <c r="K13" s="1">
        <f t="shared" si="2"/>
        <v>16.5</v>
      </c>
    </row>
    <row r="14" spans="2:11" x14ac:dyDescent="0.3">
      <c r="C14">
        <v>7</v>
      </c>
      <c r="E14" s="6">
        <v>0.15</v>
      </c>
      <c r="F14" s="1">
        <v>29</v>
      </c>
      <c r="G14" s="1">
        <f t="shared" si="0"/>
        <v>4.3499999999999996</v>
      </c>
      <c r="H14" s="1"/>
      <c r="I14" s="6">
        <f t="shared" si="1"/>
        <v>0.85</v>
      </c>
      <c r="J14" s="1">
        <v>29</v>
      </c>
      <c r="K14" s="1">
        <f t="shared" si="2"/>
        <v>24.65</v>
      </c>
    </row>
    <row r="15" spans="2:11" x14ac:dyDescent="0.3">
      <c r="C15">
        <v>8</v>
      </c>
      <c r="E15" s="6">
        <v>0.04</v>
      </c>
      <c r="F15" s="1">
        <v>28.5</v>
      </c>
      <c r="G15" s="1">
        <f t="shared" si="0"/>
        <v>1.1400000000000001</v>
      </c>
      <c r="H15" s="1"/>
      <c r="I15" s="6">
        <f t="shared" si="1"/>
        <v>0.96</v>
      </c>
      <c r="J15" s="1">
        <v>28.5</v>
      </c>
      <c r="K15" s="1">
        <f t="shared" si="2"/>
        <v>27.36</v>
      </c>
    </row>
    <row r="16" spans="2:11" x14ac:dyDescent="0.3">
      <c r="C16">
        <v>9</v>
      </c>
      <c r="E16" s="6">
        <v>0.02</v>
      </c>
      <c r="F16" s="1">
        <v>28.2</v>
      </c>
      <c r="G16" s="1">
        <f t="shared" si="0"/>
        <v>0.56399999999999995</v>
      </c>
      <c r="H16" s="1"/>
      <c r="I16" s="6">
        <f t="shared" si="1"/>
        <v>0.98</v>
      </c>
      <c r="J16" s="1">
        <v>28.2</v>
      </c>
      <c r="K16" s="1">
        <f t="shared" si="2"/>
        <v>27.635999999999999</v>
      </c>
    </row>
    <row r="17" spans="3:11" x14ac:dyDescent="0.3">
      <c r="C17" s="4" t="s">
        <v>5</v>
      </c>
      <c r="D17" s="4"/>
      <c r="E17" s="6">
        <v>0.01</v>
      </c>
      <c r="F17" s="1">
        <v>28</v>
      </c>
      <c r="G17" s="1">
        <f t="shared" si="0"/>
        <v>0.28000000000000003</v>
      </c>
      <c r="H17" s="1"/>
      <c r="I17" s="6">
        <f t="shared" si="1"/>
        <v>0.99</v>
      </c>
      <c r="J17" s="1">
        <v>28</v>
      </c>
      <c r="K17" s="1">
        <f t="shared" si="2"/>
        <v>27.72</v>
      </c>
    </row>
    <row r="18" spans="3:11" x14ac:dyDescent="0.3">
      <c r="E18" s="3"/>
      <c r="F18" s="1"/>
      <c r="G18" s="1"/>
      <c r="H18" s="1"/>
      <c r="I18" s="3"/>
      <c r="J18" s="1"/>
      <c r="K18" s="1"/>
    </row>
    <row r="19" spans="3:11" x14ac:dyDescent="0.3">
      <c r="C19" s="11"/>
      <c r="D19" s="11"/>
      <c r="E19" s="12"/>
      <c r="F19" s="15"/>
      <c r="G19" s="15"/>
      <c r="H19" s="15"/>
      <c r="I19" s="12"/>
      <c r="J19" s="15"/>
      <c r="K19" s="15"/>
    </row>
    <row r="20" spans="3:11" x14ac:dyDescent="0.3">
      <c r="C20" t="s">
        <v>0</v>
      </c>
      <c r="E20" s="6">
        <f>SUM(E8:E17)/10</f>
        <v>0.496</v>
      </c>
      <c r="F20" s="1"/>
      <c r="G20" s="8">
        <f>SUM(G8:G17)/E20/10</f>
        <v>40.430241935483863</v>
      </c>
      <c r="H20" s="9"/>
      <c r="I20" s="6">
        <f>SUM(I8:I17)/10</f>
        <v>0.504</v>
      </c>
      <c r="K20" s="8">
        <f>SUM(K8:K17)/I20/10</f>
        <v>29.596428571428572</v>
      </c>
    </row>
    <row r="21" spans="3:11" ht="7.5" customHeight="1" x14ac:dyDescent="0.3"/>
    <row r="22" spans="3:11" ht="16.649999999999999" customHeight="1" x14ac:dyDescent="0.3">
      <c r="I22" s="2" t="s">
        <v>16</v>
      </c>
      <c r="K22" s="8">
        <f>+G20-K20</f>
        <v>10.833813364055292</v>
      </c>
    </row>
    <row r="23" spans="3:11" ht="16.649999999999999" customHeight="1" x14ac:dyDescent="0.3">
      <c r="I23" s="2"/>
      <c r="K23" s="9"/>
    </row>
    <row r="24" spans="3:11" ht="16.649999999999999" customHeight="1" x14ac:dyDescent="0.3">
      <c r="C24" s="2" t="s">
        <v>15</v>
      </c>
    </row>
    <row r="25" spans="3:11" ht="16.649999999999999" customHeight="1" x14ac:dyDescent="0.3"/>
    <row r="26" spans="3:11" ht="74.25" customHeight="1" x14ac:dyDescent="0.3">
      <c r="C26" s="7" t="s">
        <v>1</v>
      </c>
      <c r="D26" s="7"/>
      <c r="E26" s="10" t="s">
        <v>2</v>
      </c>
      <c r="F26" s="7" t="s">
        <v>7</v>
      </c>
      <c r="G26" s="7" t="s">
        <v>10</v>
      </c>
      <c r="H26" s="7"/>
      <c r="I26" s="10" t="s">
        <v>3</v>
      </c>
      <c r="J26" s="7" t="s">
        <v>8</v>
      </c>
      <c r="K26" s="7" t="s">
        <v>10</v>
      </c>
    </row>
    <row r="27" spans="3:11" ht="16.649999999999999" customHeight="1" x14ac:dyDescent="0.3">
      <c r="C27" s="11"/>
      <c r="D27" s="11"/>
      <c r="E27" s="12"/>
      <c r="F27" s="13"/>
      <c r="G27" s="13"/>
      <c r="H27" s="13"/>
      <c r="I27" s="14"/>
      <c r="J27" s="13"/>
      <c r="K27" s="13"/>
    </row>
    <row r="28" spans="3:11" ht="15" customHeight="1" x14ac:dyDescent="0.3">
      <c r="C28" s="4" t="s">
        <v>4</v>
      </c>
      <c r="D28" s="4"/>
      <c r="E28" s="6">
        <v>0.97</v>
      </c>
      <c r="F28" s="1">
        <f>+J28*0.9</f>
        <v>54</v>
      </c>
      <c r="G28" s="1">
        <f>+E28*F28</f>
        <v>52.379999999999995</v>
      </c>
      <c r="H28" s="1"/>
      <c r="I28" s="6">
        <f>(1-E28)</f>
        <v>3.0000000000000027E-2</v>
      </c>
      <c r="J28" s="1">
        <v>60</v>
      </c>
      <c r="K28" s="1">
        <f>+I28*J28</f>
        <v>1.8000000000000016</v>
      </c>
    </row>
    <row r="29" spans="3:11" ht="15" customHeight="1" x14ac:dyDescent="0.3">
      <c r="C29">
        <v>2</v>
      </c>
      <c r="E29" s="6">
        <v>0.92</v>
      </c>
      <c r="F29" s="1">
        <f t="shared" ref="F29:F37" si="3">+J29*0.9</f>
        <v>40.5</v>
      </c>
      <c r="G29" s="1">
        <f t="shared" ref="G29:G37" si="4">+E29*F29</f>
        <v>37.260000000000005</v>
      </c>
      <c r="H29" s="1"/>
      <c r="I29" s="6">
        <f t="shared" ref="I29:I37" si="5">(1-E29)</f>
        <v>7.999999999999996E-2</v>
      </c>
      <c r="J29" s="1">
        <v>45</v>
      </c>
      <c r="K29" s="1">
        <f t="shared" ref="K29:K37" si="6">+I29*J29</f>
        <v>3.5999999999999983</v>
      </c>
    </row>
    <row r="30" spans="3:11" ht="15" customHeight="1" x14ac:dyDescent="0.3">
      <c r="C30">
        <v>3</v>
      </c>
      <c r="E30" s="6">
        <v>0.85</v>
      </c>
      <c r="F30" s="1">
        <f t="shared" si="3"/>
        <v>33.300000000000004</v>
      </c>
      <c r="G30" s="1">
        <f t="shared" si="4"/>
        <v>28.305000000000003</v>
      </c>
      <c r="H30" s="1"/>
      <c r="I30" s="6">
        <f t="shared" si="5"/>
        <v>0.15000000000000002</v>
      </c>
      <c r="J30" s="1">
        <v>37</v>
      </c>
      <c r="K30" s="1">
        <f t="shared" si="6"/>
        <v>5.5500000000000007</v>
      </c>
    </row>
    <row r="31" spans="3:11" ht="15" customHeight="1" x14ac:dyDescent="0.3">
      <c r="C31">
        <v>4</v>
      </c>
      <c r="E31" s="6">
        <v>0.8</v>
      </c>
      <c r="F31" s="1">
        <f t="shared" si="3"/>
        <v>29.7</v>
      </c>
      <c r="G31" s="1">
        <f t="shared" si="4"/>
        <v>23.76</v>
      </c>
      <c r="H31" s="1"/>
      <c r="I31" s="6">
        <f t="shared" si="5"/>
        <v>0.19999999999999996</v>
      </c>
      <c r="J31" s="1">
        <v>33</v>
      </c>
      <c r="K31" s="1">
        <f t="shared" si="6"/>
        <v>6.5999999999999988</v>
      </c>
    </row>
    <row r="32" spans="3:11" ht="15" customHeight="1" x14ac:dyDescent="0.3">
      <c r="C32">
        <v>5</v>
      </c>
      <c r="E32" s="6">
        <v>0.75</v>
      </c>
      <c r="F32" s="1">
        <f t="shared" si="3"/>
        <v>27.900000000000002</v>
      </c>
      <c r="G32" s="1">
        <f t="shared" si="4"/>
        <v>20.925000000000001</v>
      </c>
      <c r="H32" s="1"/>
      <c r="I32" s="6">
        <f t="shared" si="5"/>
        <v>0.25</v>
      </c>
      <c r="J32" s="1">
        <v>31</v>
      </c>
      <c r="K32" s="1">
        <f t="shared" si="6"/>
        <v>7.75</v>
      </c>
    </row>
    <row r="33" spans="3:11" ht="15" customHeight="1" x14ac:dyDescent="0.3">
      <c r="C33">
        <v>6</v>
      </c>
      <c r="E33" s="6">
        <v>0.45</v>
      </c>
      <c r="F33" s="1">
        <f t="shared" si="3"/>
        <v>27</v>
      </c>
      <c r="G33" s="1">
        <f t="shared" si="4"/>
        <v>12.15</v>
      </c>
      <c r="H33" s="1"/>
      <c r="I33" s="6">
        <f t="shared" si="5"/>
        <v>0.55000000000000004</v>
      </c>
      <c r="J33" s="1">
        <v>30</v>
      </c>
      <c r="K33" s="1">
        <f t="shared" si="6"/>
        <v>16.5</v>
      </c>
    </row>
    <row r="34" spans="3:11" ht="15" customHeight="1" x14ac:dyDescent="0.3">
      <c r="C34">
        <v>7</v>
      </c>
      <c r="E34" s="6">
        <v>0.15</v>
      </c>
      <c r="F34" s="1">
        <f t="shared" si="3"/>
        <v>26.1</v>
      </c>
      <c r="G34" s="1">
        <f t="shared" si="4"/>
        <v>3.915</v>
      </c>
      <c r="H34" s="1"/>
      <c r="I34" s="6">
        <f t="shared" si="5"/>
        <v>0.85</v>
      </c>
      <c r="J34" s="1">
        <v>29</v>
      </c>
      <c r="K34" s="1">
        <f t="shared" si="6"/>
        <v>24.65</v>
      </c>
    </row>
    <row r="35" spans="3:11" ht="15" customHeight="1" x14ac:dyDescent="0.3">
      <c r="C35">
        <v>8</v>
      </c>
      <c r="E35" s="6">
        <v>0.04</v>
      </c>
      <c r="F35" s="1">
        <f t="shared" si="3"/>
        <v>25.650000000000002</v>
      </c>
      <c r="G35" s="1">
        <f t="shared" si="4"/>
        <v>1.026</v>
      </c>
      <c r="H35" s="1"/>
      <c r="I35" s="6">
        <f t="shared" si="5"/>
        <v>0.96</v>
      </c>
      <c r="J35" s="1">
        <v>28.5</v>
      </c>
      <c r="K35" s="1">
        <f t="shared" si="6"/>
        <v>27.36</v>
      </c>
    </row>
    <row r="36" spans="3:11" ht="15" customHeight="1" x14ac:dyDescent="0.3">
      <c r="C36">
        <v>9</v>
      </c>
      <c r="E36" s="6">
        <v>0.02</v>
      </c>
      <c r="F36" s="1">
        <f t="shared" si="3"/>
        <v>25.38</v>
      </c>
      <c r="G36" s="1">
        <f t="shared" si="4"/>
        <v>0.50759999999999994</v>
      </c>
      <c r="H36" s="1"/>
      <c r="I36" s="6">
        <f t="shared" si="5"/>
        <v>0.98</v>
      </c>
      <c r="J36" s="1">
        <v>28.2</v>
      </c>
      <c r="K36" s="1">
        <f t="shared" si="6"/>
        <v>27.635999999999999</v>
      </c>
    </row>
    <row r="37" spans="3:11" ht="15" customHeight="1" x14ac:dyDescent="0.3">
      <c r="C37" s="4" t="s">
        <v>5</v>
      </c>
      <c r="D37" s="4"/>
      <c r="E37" s="6">
        <v>0.01</v>
      </c>
      <c r="F37" s="1">
        <f t="shared" si="3"/>
        <v>25.2</v>
      </c>
      <c r="G37" s="1">
        <f t="shared" si="4"/>
        <v>0.252</v>
      </c>
      <c r="H37" s="1"/>
      <c r="I37" s="6">
        <f t="shared" si="5"/>
        <v>0.99</v>
      </c>
      <c r="J37" s="1">
        <v>28</v>
      </c>
      <c r="K37" s="1">
        <f t="shared" si="6"/>
        <v>27.72</v>
      </c>
    </row>
    <row r="38" spans="3:11" ht="16.649999999999999" customHeight="1" x14ac:dyDescent="0.3">
      <c r="E38" s="3"/>
      <c r="F38" s="1"/>
      <c r="G38" s="1"/>
      <c r="H38" s="1"/>
      <c r="I38" s="3"/>
      <c r="J38" s="1"/>
      <c r="K38" s="1"/>
    </row>
    <row r="39" spans="3:11" ht="16.649999999999999" customHeight="1" x14ac:dyDescent="0.3">
      <c r="C39" s="11"/>
      <c r="D39" s="11"/>
      <c r="E39" s="12"/>
      <c r="F39" s="15"/>
      <c r="G39" s="15"/>
      <c r="H39" s="15"/>
      <c r="I39" s="12"/>
      <c r="J39" s="15"/>
      <c r="K39" s="15"/>
    </row>
    <row r="40" spans="3:11" ht="16.649999999999999" customHeight="1" x14ac:dyDescent="0.3">
      <c r="C40" t="s">
        <v>0</v>
      </c>
      <c r="E40" s="6">
        <f>SUM(E28:E37)/10</f>
        <v>0.496</v>
      </c>
      <c r="F40" s="1"/>
      <c r="G40" s="8">
        <f>SUM(G28:G37)/E40/10</f>
        <v>36.387217741935487</v>
      </c>
      <c r="H40" s="9"/>
      <c r="I40" s="6">
        <f>SUM(I28:I37)/10</f>
        <v>0.504</v>
      </c>
      <c r="K40" s="8">
        <f>SUM(K28:K37)/I40/10</f>
        <v>29.596428571428572</v>
      </c>
    </row>
    <row r="41" spans="3:11" ht="16.649999999999999" customHeight="1" x14ac:dyDescent="0.3"/>
    <row r="42" spans="3:11" ht="16.649999999999999" customHeight="1" x14ac:dyDescent="0.3">
      <c r="I42" s="2" t="s">
        <v>16</v>
      </c>
      <c r="K42" s="8">
        <f>+G40-K40</f>
        <v>6.7907891705069154</v>
      </c>
    </row>
    <row r="43" spans="3:11" ht="16.649999999999999" customHeight="1" x14ac:dyDescent="0.3">
      <c r="I43" s="2"/>
      <c r="K43" s="9"/>
    </row>
    <row r="44" spans="3:11" x14ac:dyDescent="0.3">
      <c r="C44" s="2" t="s">
        <v>14</v>
      </c>
    </row>
    <row r="45" spans="3:11" x14ac:dyDescent="0.3">
      <c r="C45" s="2" t="s">
        <v>12</v>
      </c>
    </row>
    <row r="46" spans="3:11" ht="8.25" customHeight="1" x14ac:dyDescent="0.3"/>
    <row r="47" spans="3:11" ht="86.4" x14ac:dyDescent="0.3">
      <c r="C47" s="7" t="s">
        <v>1</v>
      </c>
      <c r="D47" s="7"/>
      <c r="E47" s="10" t="s">
        <v>2</v>
      </c>
      <c r="F47" s="7" t="s">
        <v>7</v>
      </c>
      <c r="G47" s="7" t="s">
        <v>10</v>
      </c>
      <c r="H47" s="7"/>
      <c r="I47" s="10" t="s">
        <v>3</v>
      </c>
      <c r="J47" s="7" t="s">
        <v>8</v>
      </c>
      <c r="K47" s="7" t="s">
        <v>10</v>
      </c>
    </row>
    <row r="48" spans="3:11" x14ac:dyDescent="0.3">
      <c r="C48" s="11"/>
      <c r="D48" s="11"/>
      <c r="E48" s="12"/>
      <c r="F48" s="13"/>
      <c r="G48" s="13"/>
      <c r="H48" s="13"/>
      <c r="I48" s="14"/>
      <c r="J48" s="13"/>
      <c r="K48" s="13"/>
    </row>
    <row r="49" spans="3:11" x14ac:dyDescent="0.3">
      <c r="C49" s="4" t="s">
        <v>4</v>
      </c>
      <c r="D49" s="4"/>
      <c r="E49" s="6">
        <v>0.97</v>
      </c>
      <c r="F49" s="1">
        <v>60</v>
      </c>
      <c r="G49" s="1">
        <f>+E49*F49</f>
        <v>58.199999999999996</v>
      </c>
      <c r="H49" s="1"/>
      <c r="I49" s="6">
        <f>(1-E49)</f>
        <v>3.0000000000000027E-2</v>
      </c>
      <c r="J49" s="1">
        <v>37</v>
      </c>
      <c r="K49" s="1">
        <f>+I49*J49</f>
        <v>1.110000000000001</v>
      </c>
    </row>
    <row r="50" spans="3:11" x14ac:dyDescent="0.3">
      <c r="C50">
        <v>2</v>
      </c>
      <c r="E50" s="6">
        <v>0.92</v>
      </c>
      <c r="F50" s="1">
        <v>45</v>
      </c>
      <c r="G50" s="1">
        <f t="shared" ref="G50:G58" si="7">+E50*F50</f>
        <v>41.4</v>
      </c>
      <c r="H50" s="1"/>
      <c r="I50" s="6">
        <f t="shared" ref="I50:I58" si="8">(1-E50)</f>
        <v>7.999999999999996E-2</v>
      </c>
      <c r="J50" s="1">
        <v>35</v>
      </c>
      <c r="K50" s="1">
        <f t="shared" ref="K50:K58" si="9">+I50*J50</f>
        <v>2.7999999999999985</v>
      </c>
    </row>
    <row r="51" spans="3:11" x14ac:dyDescent="0.3">
      <c r="C51">
        <v>3</v>
      </c>
      <c r="E51" s="6">
        <v>0.85</v>
      </c>
      <c r="F51" s="1">
        <v>37</v>
      </c>
      <c r="G51" s="1">
        <f t="shared" si="7"/>
        <v>31.45</v>
      </c>
      <c r="H51" s="1"/>
      <c r="I51" s="6">
        <f t="shared" si="8"/>
        <v>0.15000000000000002</v>
      </c>
      <c r="J51" s="1">
        <v>34</v>
      </c>
      <c r="K51" s="1">
        <f t="shared" si="9"/>
        <v>5.1000000000000005</v>
      </c>
    </row>
    <row r="52" spans="3:11" x14ac:dyDescent="0.3">
      <c r="C52">
        <v>4</v>
      </c>
      <c r="E52" s="6">
        <v>0.8</v>
      </c>
      <c r="F52" s="1">
        <v>33</v>
      </c>
      <c r="G52" s="1">
        <f t="shared" si="7"/>
        <v>26.400000000000002</v>
      </c>
      <c r="H52" s="1"/>
      <c r="I52" s="6">
        <f t="shared" si="8"/>
        <v>0.19999999999999996</v>
      </c>
      <c r="J52" s="1">
        <v>33</v>
      </c>
      <c r="K52" s="1">
        <f t="shared" si="9"/>
        <v>6.5999999999999988</v>
      </c>
    </row>
    <row r="53" spans="3:11" x14ac:dyDescent="0.3">
      <c r="C53">
        <v>5</v>
      </c>
      <c r="E53" s="6">
        <v>0.75</v>
      </c>
      <c r="F53" s="1">
        <v>31</v>
      </c>
      <c r="G53" s="1">
        <f t="shared" si="7"/>
        <v>23.25</v>
      </c>
      <c r="H53" s="1"/>
      <c r="I53" s="6">
        <f t="shared" si="8"/>
        <v>0.25</v>
      </c>
      <c r="J53" s="1">
        <v>31</v>
      </c>
      <c r="K53" s="1">
        <f t="shared" si="9"/>
        <v>7.75</v>
      </c>
    </row>
    <row r="54" spans="3:11" x14ac:dyDescent="0.3">
      <c r="C54">
        <v>6</v>
      </c>
      <c r="E54" s="6">
        <v>0.45</v>
      </c>
      <c r="F54" s="1">
        <v>30</v>
      </c>
      <c r="G54" s="1">
        <f t="shared" si="7"/>
        <v>13.5</v>
      </c>
      <c r="H54" s="1"/>
      <c r="I54" s="6">
        <f t="shared" si="8"/>
        <v>0.55000000000000004</v>
      </c>
      <c r="J54" s="1">
        <v>30</v>
      </c>
      <c r="K54" s="1">
        <f t="shared" si="9"/>
        <v>16.5</v>
      </c>
    </row>
    <row r="55" spans="3:11" x14ac:dyDescent="0.3">
      <c r="C55">
        <v>7</v>
      </c>
      <c r="E55" s="6">
        <v>0.15</v>
      </c>
      <c r="F55" s="1">
        <v>29</v>
      </c>
      <c r="G55" s="1">
        <f t="shared" si="7"/>
        <v>4.3499999999999996</v>
      </c>
      <c r="H55" s="1"/>
      <c r="I55" s="6">
        <f t="shared" si="8"/>
        <v>0.85</v>
      </c>
      <c r="J55" s="1">
        <v>29</v>
      </c>
      <c r="K55" s="1">
        <f t="shared" si="9"/>
        <v>24.65</v>
      </c>
    </row>
    <row r="56" spans="3:11" x14ac:dyDescent="0.3">
      <c r="C56">
        <v>8</v>
      </c>
      <c r="E56" s="6">
        <v>0.04</v>
      </c>
      <c r="F56" s="1">
        <v>28.5</v>
      </c>
      <c r="G56" s="1">
        <f t="shared" si="7"/>
        <v>1.1400000000000001</v>
      </c>
      <c r="H56" s="1"/>
      <c r="I56" s="6">
        <f t="shared" si="8"/>
        <v>0.96</v>
      </c>
      <c r="J56" s="1">
        <v>28.5</v>
      </c>
      <c r="K56" s="1">
        <f t="shared" si="9"/>
        <v>27.36</v>
      </c>
    </row>
    <row r="57" spans="3:11" x14ac:dyDescent="0.3">
      <c r="C57">
        <v>9</v>
      </c>
      <c r="E57" s="6">
        <v>0.02</v>
      </c>
      <c r="F57" s="1">
        <v>28.2</v>
      </c>
      <c r="G57" s="1">
        <f t="shared" si="7"/>
        <v>0.56399999999999995</v>
      </c>
      <c r="H57" s="1"/>
      <c r="I57" s="6">
        <f t="shared" si="8"/>
        <v>0.98</v>
      </c>
      <c r="J57" s="1">
        <v>28.2</v>
      </c>
      <c r="K57" s="1">
        <f t="shared" si="9"/>
        <v>27.635999999999999</v>
      </c>
    </row>
    <row r="58" spans="3:11" x14ac:dyDescent="0.3">
      <c r="C58" s="4" t="s">
        <v>5</v>
      </c>
      <c r="D58" s="4"/>
      <c r="E58" s="6">
        <v>0.01</v>
      </c>
      <c r="F58" s="1">
        <v>28</v>
      </c>
      <c r="G58" s="1">
        <f t="shared" si="7"/>
        <v>0.28000000000000003</v>
      </c>
      <c r="H58" s="1"/>
      <c r="I58" s="6">
        <f t="shared" si="8"/>
        <v>0.99</v>
      </c>
      <c r="J58" s="1">
        <v>28</v>
      </c>
      <c r="K58" s="1">
        <f t="shared" si="9"/>
        <v>27.72</v>
      </c>
    </row>
    <row r="59" spans="3:11" x14ac:dyDescent="0.3">
      <c r="E59" s="3"/>
      <c r="F59" s="1"/>
      <c r="G59" s="1"/>
      <c r="H59" s="1"/>
      <c r="I59" s="3"/>
      <c r="J59" s="1"/>
      <c r="K59" s="1"/>
    </row>
    <row r="60" spans="3:11" x14ac:dyDescent="0.3">
      <c r="C60" s="11"/>
      <c r="D60" s="11"/>
      <c r="E60" s="12"/>
      <c r="F60" s="15"/>
      <c r="G60" s="15"/>
      <c r="H60" s="15"/>
      <c r="I60" s="12"/>
      <c r="J60" s="15"/>
      <c r="K60" s="15"/>
    </row>
    <row r="61" spans="3:11" x14ac:dyDescent="0.3">
      <c r="C61" t="s">
        <v>0</v>
      </c>
      <c r="E61" s="6">
        <f>SUM(E49:E58)/10</f>
        <v>0.496</v>
      </c>
      <c r="F61" s="1"/>
      <c r="G61" s="8">
        <f>SUM(G49:G58)/E61/10</f>
        <v>40.430241935483863</v>
      </c>
      <c r="H61" s="9"/>
      <c r="I61" s="6">
        <f>SUM(I49:I58)/10</f>
        <v>0.504</v>
      </c>
      <c r="K61" s="8">
        <f>SUM(K49:K58)/I61/10</f>
        <v>29.211507936507935</v>
      </c>
    </row>
    <row r="62" spans="3:11" ht="8.25" customHeight="1" x14ac:dyDescent="0.3">
      <c r="F62" t="s">
        <v>6</v>
      </c>
    </row>
    <row r="63" spans="3:11" x14ac:dyDescent="0.3">
      <c r="I63" s="2" t="s">
        <v>16</v>
      </c>
      <c r="K63" s="8">
        <f>+G61-K61</f>
        <v>11.218733998975928</v>
      </c>
    </row>
    <row r="65" spans="3:8" x14ac:dyDescent="0.3">
      <c r="C65" t="s">
        <v>11</v>
      </c>
      <c r="F65" s="1"/>
      <c r="G65" s="1"/>
      <c r="H65" s="1"/>
    </row>
    <row r="66" spans="3:8" x14ac:dyDescent="0.3">
      <c r="C66" t="s">
        <v>18</v>
      </c>
    </row>
    <row r="67" spans="3:8" x14ac:dyDescent="0.3">
      <c r="C67" t="s">
        <v>9</v>
      </c>
    </row>
  </sheetData>
  <sheetProtection algorithmName="SHA-512" hashValue="R7nMljSsw2zQDeirBAwHHi4GAXM2uHWFVmwkdKWXw1LgUIwuSwdSQB5C3VgvlixBKDZTd6tAw7EDiKICNL9cfg==" saltValue="AJZsZv/siwf4MYmRhNrZSA==" spinCount="100000" sheet="1" objects="1" scenarios="1"/>
  <pageMargins left="0.7" right="0.7" top="0.75" bottom="0.75" header="0.3" footer="0.3"/>
  <drawing r:id="rId1"/>
  <webPublishItems count="1">
    <webPublishItem id="10045" divId="Graduate Premium Statistical Anomaly- Prior Academic Attainment &amp; Overall Average_10045" sourceType="range" sourceRef="C2:K67" destinationFile="C:\Users\Owner\Documents\Paul Files\Graduate Premium Statistical Anomaly- Prior Academic Attainment &amp; Overall Average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Statistical Anomoly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Margaret Wilsthire</dc:creator>
  <cp:lastModifiedBy>Stolborg-Price, Jason</cp:lastModifiedBy>
  <dcterms:created xsi:type="dcterms:W3CDTF">2025-01-21T08:48:04Z</dcterms:created>
  <dcterms:modified xsi:type="dcterms:W3CDTF">2025-09-25T14:33:07Z</dcterms:modified>
</cp:coreProperties>
</file>